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6" windowHeight="11556"/>
  </bookViews>
  <sheets>
    <sheet name="1" sheetId="1" r:id="rId1"/>
  </sheets>
  <definedNames>
    <definedName name="_xlnm._FilterDatabase" localSheetId="0" hidden="1">'1'!$B$8:$F$8</definedName>
    <definedName name="_xlnm.Print_Titles" localSheetId="0">'1'!$7:$8</definedName>
    <definedName name="_xlnm.Print_Area" localSheetId="0">'1'!$A$1:$H$87</definedName>
  </definedNames>
  <calcPr calcId="125725"/>
</workbook>
</file>

<file path=xl/calcChain.xml><?xml version="1.0" encoding="utf-8"?>
<calcChain xmlns="http://schemas.openxmlformats.org/spreadsheetml/2006/main">
  <c r="F62" i="1"/>
  <c r="E62" l="1"/>
  <c r="F9"/>
  <c r="D62"/>
  <c r="E60"/>
  <c r="F60"/>
  <c r="D60"/>
  <c r="E9" l="1"/>
  <c r="D9"/>
  <c r="F61" l="1"/>
  <c r="I66"/>
  <c r="H78"/>
  <c r="H79"/>
  <c r="H80"/>
  <c r="H81"/>
  <c r="H83"/>
  <c r="H84"/>
  <c r="H85"/>
  <c r="F76" l="1"/>
  <c r="F71" l="1"/>
  <c r="F72"/>
  <c r="F73"/>
  <c r="F74"/>
  <c r="F75"/>
  <c r="F63" l="1"/>
  <c r="F64"/>
  <c r="F65"/>
  <c r="F66"/>
  <c r="F49" l="1"/>
  <c r="F48"/>
  <c r="F47"/>
  <c r="F46"/>
  <c r="E45"/>
  <c r="F45" s="1"/>
  <c r="D45"/>
  <c r="E7"/>
  <c r="F69"/>
  <c r="F58"/>
  <c r="F53"/>
  <c r="F43"/>
  <c r="F38"/>
  <c r="F33"/>
  <c r="F28"/>
  <c r="F23"/>
  <c r="F18"/>
  <c r="F13"/>
  <c r="F79"/>
  <c r="F85"/>
  <c r="F84" l="1"/>
  <c r="F83"/>
  <c r="E82"/>
  <c r="F82" s="1"/>
  <c r="D82"/>
  <c r="H82" s="1"/>
  <c r="F81"/>
  <c r="F80"/>
  <c r="F78"/>
  <c r="E77"/>
  <c r="F77" s="1"/>
  <c r="D77"/>
  <c r="H77" s="1"/>
  <c r="F70"/>
  <c r="F68"/>
  <c r="F67"/>
  <c r="F59"/>
  <c r="F57"/>
  <c r="F56"/>
  <c r="E55"/>
  <c r="F55" s="1"/>
  <c r="D55"/>
  <c r="F54"/>
  <c r="F52"/>
  <c r="F51"/>
  <c r="E50"/>
  <c r="D50"/>
  <c r="F44"/>
  <c r="F42"/>
  <c r="F41"/>
  <c r="E40"/>
  <c r="F40" s="1"/>
  <c r="D40"/>
  <c r="F39"/>
  <c r="F37"/>
  <c r="F36"/>
  <c r="E35"/>
  <c r="F35" s="1"/>
  <c r="D35"/>
  <c r="F34"/>
  <c r="F32"/>
  <c r="F31"/>
  <c r="E30"/>
  <c r="F30" s="1"/>
  <c r="D30"/>
  <c r="F29"/>
  <c r="F27"/>
  <c r="F26"/>
  <c r="E25"/>
  <c r="F25" s="1"/>
  <c r="D25"/>
  <c r="F24"/>
  <c r="F22"/>
  <c r="F21"/>
  <c r="E20"/>
  <c r="F20" s="1"/>
  <c r="D20"/>
  <c r="F19"/>
  <c r="F17"/>
  <c r="F16"/>
  <c r="E15"/>
  <c r="F15" s="1"/>
  <c r="D15"/>
  <c r="F14"/>
  <c r="F12"/>
  <c r="F11"/>
  <c r="D10"/>
  <c r="E10"/>
  <c r="F50" l="1"/>
  <c r="F10"/>
</calcChain>
</file>

<file path=xl/sharedStrings.xml><?xml version="1.0" encoding="utf-8"?>
<sst xmlns="http://schemas.openxmlformats.org/spreadsheetml/2006/main" count="110" uniqueCount="90">
  <si>
    <t>Всього:</t>
  </si>
  <si>
    <t>Найменування замовників і  місцезнаходження будов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</si>
  <si>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</si>
  <si>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</si>
  <si>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</si>
  <si>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</si>
  <si>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</si>
  <si>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</si>
  <si>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</si>
  <si>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</si>
  <si>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</si>
  <si>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</si>
  <si>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</si>
  <si>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</si>
  <si>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</si>
  <si>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</si>
  <si>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</si>
  <si>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</si>
  <si>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</si>
  <si>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</si>
  <si>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</si>
  <si>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</si>
  <si>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</si>
  <si>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</si>
  <si>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</si>
  <si>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</si>
  <si>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</si>
  <si>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</si>
  <si>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</si>
  <si>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</si>
  <si>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</si>
  <si>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</si>
  <si>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</si>
  <si>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</si>
  <si>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</si>
  <si>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</si>
  <si>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</si>
  <si>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№ п/п</t>
  </si>
  <si>
    <t>10</t>
  </si>
  <si>
    <t>12</t>
  </si>
  <si>
    <t>10.1</t>
  </si>
  <si>
    <t>10.2</t>
  </si>
  <si>
    <t>10.3</t>
  </si>
  <si>
    <t>12.1</t>
  </si>
  <si>
    <t>12.2</t>
  </si>
  <si>
    <t>12.3</t>
  </si>
  <si>
    <t>д</t>
  </si>
  <si>
    <t>о</t>
  </si>
  <si>
    <t>1</t>
  </si>
  <si>
    <t>…</t>
  </si>
  <si>
    <t>13</t>
  </si>
  <si>
    <t>13.1</t>
  </si>
  <si>
    <t>13.2</t>
  </si>
  <si>
    <t>13.3</t>
  </si>
  <si>
    <r>
      <t>Субвенція з державного бюджету обласному бюджету на фінансування заходів соціально-економічної компенсації ризику населення, яке проживає на території зони спостереження</t>
    </r>
    <r>
      <rPr>
        <b/>
        <sz val="10"/>
        <color theme="4" tint="-0.249977111117893"/>
        <rFont val="Times New Roman"/>
        <family val="1"/>
        <charset val="204"/>
      </rPr>
      <t xml:space="preserve">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</si>
  <si>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Субвенція  з державного бюджету місцевим бюджетам на здійснення заходів щодо соціально-економічного розвитку окремих територій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</si>
  <si>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Субвенція з державного бюджету місцевим бюджетам на формування інфраструктури об’єднаних територіальних громад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</si>
  <si>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Кошти державного фонду регіонального розвитку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</si>
  <si>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Субвенція з державного бюджету місцевим бюджетам на здійснення заходів, спрямованих на розвиток системи охорони здоров’я у сільській місцевості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</si>
  <si>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Кошти, передбачені у державному бюджеті для будівництва футбольних полів із штучним покриттям у регіонах України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</si>
  <si>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
наближених до сімейних, та забезпечення житлом дітей-сиріт, осіб з їх числа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</si>
  <si>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Кошти державного бюджету для реалізації Загальнодержавної цільової програми "Питна вода України"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</si>
  <si>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Субвенція з обласного бюджету місцевим бюджетам на реалізацію мікропроектів місцевого розвитку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</si>
  <si>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Бюджет розвитку обласного бюджету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</si>
  <si>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Субвенція з обласного бюджету місцевим бюджетам на здійснення заходів щодо соціально-економічного розвитку ОТГ </t>
    </r>
    <r>
      <rPr>
        <sz val="10"/>
        <color theme="4" tint="-0.249977111117893"/>
        <rFont val="Times New Roman"/>
        <family val="1"/>
        <charset val="204"/>
      </rPr>
      <t>(№/дата закону, постанови, розпорядження, рішення та інше)</t>
    </r>
  </si>
  <si>
    <r>
      <t xml:space="preserve">Програма розвитку середнього та малого підприємництва </t>
    </r>
    <r>
      <rPr>
        <sz val="10"/>
        <color theme="4" tint="-0.249977111117893"/>
        <rFont val="Times New Roman"/>
        <family val="1"/>
        <charset val="204"/>
      </rPr>
      <t>(рішення обласної ради від 22.12.2016 №2, від 21.12.2017 №25)</t>
    </r>
  </si>
  <si>
    <t>Розробка землевпорядної документації зі встановлення меж територій та об’єктів природно-заповідного фонду</t>
  </si>
  <si>
    <t>Розробка проектів створення територій та об’єктів природно-заповідного фонду</t>
  </si>
  <si>
    <t>Видання поліграфічної продукції екологічного спрямування</t>
  </si>
  <si>
    <t>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</si>
  <si>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Проведення обласного Еко-фестивалю</t>
  </si>
  <si>
    <t>Розробка та впровадження заходів із збереження малих річок та /або джерел (річка Сосик місцевого значення, Березанський район, Миколаївська область)</t>
  </si>
  <si>
    <t>Проведення науково-практичної конференції «Розвиток зон стаціонарної рекреації на заповідних об’єктах, як центрів екологічної освіти»</t>
  </si>
  <si>
    <r>
      <t xml:space="preserve">Відсоток освоєння коштів          </t>
    </r>
    <r>
      <rPr>
        <sz val="9"/>
        <rFont val="Times New Roman"/>
        <family val="1"/>
        <charset val="204"/>
      </rPr>
      <t>%</t>
    </r>
  </si>
  <si>
    <r>
      <t xml:space="preserve">План на 2020 рік,                         </t>
    </r>
    <r>
      <rPr>
        <sz val="9"/>
        <rFont val="Times New Roman"/>
        <family val="1"/>
        <charset val="204"/>
      </rPr>
      <t xml:space="preserve"> тис.грн</t>
    </r>
  </si>
  <si>
    <t>Оформлення і встановлення необхідної кількості охоронних, інформаційних знаків, аншлагів на територіях територіях об’єктів природно-заповідного фонду місцевого значення та стендів в органах місцевого самоврядування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</si>
  <si>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</si>
  <si>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Інвентаризація видів флори, занесеної до додатків Бернської конвенції та фауни, занесеної до Червоної книги України</t>
  </si>
  <si>
    <t>Проведення щорічного краєзнавчо-природничого конкурсу «Краю мій рідний» серед учнів шкіл</t>
  </si>
  <si>
    <t>Розроблення Регіонального плану управління відходами у Миколаївській області на період  до 2030 року (у т.ч. проведення стратегічної екологічної оцінки)</t>
  </si>
  <si>
    <t>Придбання автотранспорту для регіональних ланшафтних парків</t>
  </si>
  <si>
    <t>Виконавець тел. Ганна Павлова 46 04 27</t>
  </si>
  <si>
    <t>Відповідно до Розділу 7 «Організація контролю за виконанням заходів програми, Внесення змін до програми» Комплексної програми охорони довкілля Миколаївської області на 2018 – 2020 роки річний звіт про виконання програми готується до 01 лютого наступного за звітним року. Обсяг фінансування Комплексної програми охорони довкілля Миколаївської області на 2018 – 2020 роки по всых розпорядниках у 2020 році буде підсумовано та оприлюднено до 01 лютого   2021 року.</t>
  </si>
  <si>
    <t>за січень-грудень 2020 року</t>
  </si>
  <si>
    <t>Реконструкція каналізаційної насосної станції Миколаївської спеціальної загальноосвітньої школи-інтернату І-ІІІ ступенів №6 Миколаївської обласної ради по вул. Рибна, 95 у м.Миколаєві</t>
  </si>
  <si>
    <t>Створення еколого-освітніх центрів в регіональних ландшафтних парках "Тилігульський", "Приінгульський"</t>
  </si>
  <si>
    <t>Звіт</t>
  </si>
  <si>
    <t>про  стан освоєння коштів обласного цільового фонду охорони навколишнього природного середовища</t>
  </si>
  <si>
    <t xml:space="preserve">По головному розпоряднику коштів - управлінню капітального будівництва облдержадміністрації </t>
  </si>
  <si>
    <t>По головному розпоряднику коштів - управлінню екології та природних ресурсів облдержадміністрації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</si>
</sst>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00"/>
    <numFmt numFmtId="166" formatCode="#,##0.000"/>
    <numFmt numFmtId="167" formatCode="0.0"/>
    <numFmt numFmtId="168" formatCode="0.00000"/>
  </numFmts>
  <fonts count="22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  <charset val="204"/>
    </font>
    <font>
      <i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color theme="4" tint="-0.249977111117893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2" fontId="2" fillId="0" borderId="1" xfId="0" applyNumberFormat="1" applyFont="1" applyBorder="1" applyAlignment="1"/>
    <xf numFmtId="2" fontId="2" fillId="0" borderId="0" xfId="0" applyNumberFormat="1" applyFont="1" applyAlignment="1"/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/>
    <xf numFmtId="0" fontId="7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/>
    <xf numFmtId="164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164" fontId="7" fillId="3" borderId="1" xfId="0" applyNumberFormat="1" applyFont="1" applyFill="1" applyBorder="1" applyAlignment="1"/>
    <xf numFmtId="49" fontId="2" fillId="0" borderId="4" xfId="0" applyNumberFormat="1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2" fontId="2" fillId="0" borderId="2" xfId="0" applyNumberFormat="1" applyFont="1" applyBorder="1" applyAlignment="1"/>
    <xf numFmtId="0" fontId="7" fillId="3" borderId="1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wrapText="1"/>
    </xf>
    <xf numFmtId="2" fontId="7" fillId="2" borderId="3" xfId="0" applyNumberFormat="1" applyFont="1" applyFill="1" applyBorder="1" applyAlignment="1"/>
    <xf numFmtId="49" fontId="3" fillId="2" borderId="5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/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9" fontId="2" fillId="5" borderId="1" xfId="1" applyFont="1" applyFill="1" applyBorder="1" applyAlignment="1">
      <alignment vertical="center"/>
    </xf>
    <xf numFmtId="9" fontId="2" fillId="0" borderId="1" xfId="1" applyFont="1" applyBorder="1" applyAlignment="1">
      <alignment vertical="center"/>
    </xf>
    <xf numFmtId="9" fontId="2" fillId="0" borderId="3" xfId="1" applyFont="1" applyBorder="1" applyAlignment="1">
      <alignment vertical="center"/>
    </xf>
    <xf numFmtId="0" fontId="19" fillId="5" borderId="6" xfId="0" applyFont="1" applyFill="1" applyBorder="1" applyAlignment="1">
      <alignment vertical="center" wrapText="1"/>
    </xf>
    <xf numFmtId="0" fontId="16" fillId="5" borderId="6" xfId="0" applyFont="1" applyFill="1" applyBorder="1" applyAlignment="1">
      <alignment vertical="center" wrapText="1"/>
    </xf>
    <xf numFmtId="4" fontId="19" fillId="5" borderId="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164" fontId="2" fillId="0" borderId="0" xfId="0" applyNumberFormat="1" applyFont="1" applyBorder="1" applyAlignment="1"/>
    <xf numFmtId="165" fontId="0" fillId="0" borderId="0" xfId="0" applyNumberFormat="1" applyAlignment="1"/>
    <xf numFmtId="166" fontId="0" fillId="0" borderId="0" xfId="0" applyNumberFormat="1" applyAlignment="1"/>
    <xf numFmtId="0" fontId="0" fillId="5" borderId="0" xfId="0" applyFill="1" applyAlignment="1"/>
    <xf numFmtId="49" fontId="3" fillId="5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166" fontId="0" fillId="5" borderId="0" xfId="0" applyNumberFormat="1" applyFill="1" applyAlignment="1"/>
    <xf numFmtId="167" fontId="0" fillId="0" borderId="0" xfId="0" applyNumberFormat="1" applyAlignment="1"/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/>
    <xf numFmtId="4" fontId="7" fillId="3" borderId="1" xfId="0" applyNumberFormat="1" applyFont="1" applyFill="1" applyBorder="1" applyAlignment="1"/>
    <xf numFmtId="4" fontId="2" fillId="0" borderId="1" xfId="0" applyNumberFormat="1" applyFont="1" applyBorder="1" applyAlignment="1"/>
    <xf numFmtId="4" fontId="7" fillId="2" borderId="1" xfId="0" applyNumberFormat="1" applyFont="1" applyFill="1" applyBorder="1" applyAlignment="1"/>
    <xf numFmtId="4" fontId="19" fillId="5" borderId="6" xfId="0" applyNumberFormat="1" applyFont="1" applyFill="1" applyBorder="1" applyAlignment="1">
      <alignment vertical="center" wrapText="1"/>
    </xf>
    <xf numFmtId="4" fontId="19" fillId="5" borderId="1" xfId="0" applyNumberFormat="1" applyFont="1" applyFill="1" applyBorder="1" applyAlignment="1">
      <alignment horizontal="right" vertical="center" wrapText="1"/>
    </xf>
    <xf numFmtId="4" fontId="17" fillId="5" borderId="1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/>
    <xf numFmtId="165" fontId="17" fillId="5" borderId="0" xfId="0" applyNumberFormat="1" applyFont="1" applyFill="1" applyBorder="1" applyAlignment="1">
      <alignment horizontal="right" vertical="center" wrapText="1"/>
    </xf>
    <xf numFmtId="168" fontId="17" fillId="5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19" fillId="5" borderId="7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wrapText="1"/>
    </xf>
    <xf numFmtId="4" fontId="7" fillId="5" borderId="6" xfId="0" applyNumberFormat="1" applyFont="1" applyFill="1" applyBorder="1" applyAlignment="1"/>
    <xf numFmtId="4" fontId="21" fillId="5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9" fontId="21" fillId="5" borderId="6" xfId="1" applyFont="1" applyFill="1" applyBorder="1" applyAlignment="1">
      <alignment vertical="center" wrapText="1"/>
    </xf>
    <xf numFmtId="9" fontId="7" fillId="5" borderId="6" xfId="1" applyFont="1" applyFill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view="pageBreakPreview" topLeftCell="B1" zoomScaleNormal="100" zoomScaleSheetLayoutView="100" workbookViewId="0">
      <pane ySplit="7" topLeftCell="A8" activePane="bottomLeft" state="frozen"/>
      <selection pane="bottomLeft" activeCell="J64" sqref="J64"/>
    </sheetView>
  </sheetViews>
  <sheetFormatPr defaultColWidth="9.109375" defaultRowHeight="13.2"/>
  <cols>
    <col min="1" max="1" width="3.109375" style="7" hidden="1" customWidth="1"/>
    <col min="2" max="2" width="4.6640625" style="5" customWidth="1"/>
    <col min="3" max="3" width="40.109375" style="7" customWidth="1"/>
    <col min="4" max="4" width="12.109375" style="7" customWidth="1"/>
    <col min="5" max="5" width="15.109375" style="7" customWidth="1"/>
    <col min="6" max="6" width="11" style="7" customWidth="1"/>
    <col min="7" max="7" width="9.109375" style="7" hidden="1" customWidth="1"/>
    <col min="8" max="8" width="9.109375" style="7"/>
    <col min="9" max="9" width="12" style="7" bestFit="1" customWidth="1"/>
    <col min="10" max="16384" width="9.109375" style="7"/>
  </cols>
  <sheetData>
    <row r="1" spans="1:8" ht="100.8" hidden="1" customHeight="1">
      <c r="B1" s="71" t="s">
        <v>82</v>
      </c>
      <c r="C1" s="71"/>
      <c r="D1" s="71"/>
      <c r="E1" s="71"/>
      <c r="F1" s="72"/>
    </row>
    <row r="2" spans="1:8" ht="15.6" customHeight="1">
      <c r="B2" s="68" t="s">
        <v>86</v>
      </c>
      <c r="C2" s="68"/>
      <c r="D2" s="68"/>
      <c r="E2" s="68"/>
      <c r="F2" s="68"/>
    </row>
    <row r="3" spans="1:8" ht="1.2" hidden="1" customHeight="1">
      <c r="B3" s="7"/>
    </row>
    <row r="4" spans="1:8" ht="14.4" customHeight="1">
      <c r="B4" s="76" t="s">
        <v>87</v>
      </c>
      <c r="C4" s="76"/>
      <c r="D4" s="76"/>
      <c r="E4" s="76"/>
      <c r="F4" s="76"/>
    </row>
    <row r="5" spans="1:8" ht="18" customHeight="1">
      <c r="B5" s="69" t="s">
        <v>83</v>
      </c>
      <c r="C5" s="69"/>
      <c r="D5" s="69"/>
      <c r="E5" s="69"/>
      <c r="F5" s="69"/>
    </row>
    <row r="6" spans="1:8" ht="14.4" customHeight="1">
      <c r="B6" s="70"/>
      <c r="C6" s="70"/>
      <c r="D6" s="70"/>
      <c r="E6" s="70"/>
      <c r="F6" s="70"/>
    </row>
    <row r="7" spans="1:8" s="13" customFormat="1" ht="52.8">
      <c r="B7" s="31" t="s">
        <v>37</v>
      </c>
      <c r="C7" s="32" t="s">
        <v>1</v>
      </c>
      <c r="D7" s="32" t="s">
        <v>74</v>
      </c>
      <c r="E7" s="32" t="str">
        <f>CONCATENATE("Використано      "&amp;B5&amp;","&amp;  "   тис.грн")</f>
        <v>Використано      за січень-грудень 2020 року,   тис.грн</v>
      </c>
      <c r="F7" s="32" t="s">
        <v>73</v>
      </c>
    </row>
    <row r="8" spans="1:8" s="23" customFormat="1" ht="12">
      <c r="B8" s="33" t="s">
        <v>48</v>
      </c>
      <c r="C8" s="34">
        <v>2</v>
      </c>
      <c r="D8" s="34">
        <v>4</v>
      </c>
      <c r="E8" s="34">
        <v>5</v>
      </c>
      <c r="F8" s="34">
        <v>6</v>
      </c>
    </row>
    <row r="9" spans="1:8" ht="17.399999999999999">
      <c r="B9" s="35"/>
      <c r="C9" s="36" t="s">
        <v>0</v>
      </c>
      <c r="D9" s="58">
        <f>D60+D62</f>
        <v>14646</v>
      </c>
      <c r="E9" s="58">
        <f t="shared" ref="E9:F9" si="0">E60+E62</f>
        <v>12021.940640000001</v>
      </c>
      <c r="F9" s="58">
        <f t="shared" si="0"/>
        <v>1.7139566046129286</v>
      </c>
      <c r="H9" s="65"/>
    </row>
    <row r="10" spans="1:8" ht="79.2" hidden="1">
      <c r="A10" s="7" t="s">
        <v>46</v>
      </c>
      <c r="B10" s="38">
        <v>1</v>
      </c>
      <c r="C10" s="19" t="s">
        <v>54</v>
      </c>
      <c r="D10" s="59">
        <f>SUM(D11:D14)</f>
        <v>0</v>
      </c>
      <c r="E10" s="59">
        <f>SUM(E11:E14)</f>
        <v>0</v>
      </c>
      <c r="F10" s="20">
        <f t="shared" ref="F9:F39" si="1">IF(E10=0,0,E10/D10)</f>
        <v>0</v>
      </c>
      <c r="H10" s="65"/>
    </row>
    <row r="11" spans="1:8" hidden="1">
      <c r="B11" s="37" t="s">
        <v>2</v>
      </c>
      <c r="C11" s="3"/>
      <c r="D11" s="60"/>
      <c r="E11" s="60"/>
      <c r="F11" s="14">
        <f t="shared" si="1"/>
        <v>0</v>
      </c>
      <c r="H11" s="65"/>
    </row>
    <row r="12" spans="1:8" hidden="1">
      <c r="B12" s="37" t="s">
        <v>3</v>
      </c>
      <c r="C12" s="3"/>
      <c r="D12" s="60"/>
      <c r="E12" s="60"/>
      <c r="F12" s="14">
        <f t="shared" si="1"/>
        <v>0</v>
      </c>
      <c r="H12" s="65"/>
    </row>
    <row r="13" spans="1:8" hidden="1">
      <c r="B13" s="37" t="s">
        <v>4</v>
      </c>
      <c r="C13" s="3"/>
      <c r="D13" s="60"/>
      <c r="E13" s="60"/>
      <c r="F13" s="14">
        <f t="shared" si="1"/>
        <v>0</v>
      </c>
      <c r="H13" s="65"/>
    </row>
    <row r="14" spans="1:8" hidden="1">
      <c r="B14" s="37" t="s">
        <v>49</v>
      </c>
      <c r="C14" s="3"/>
      <c r="D14" s="60"/>
      <c r="E14" s="60"/>
      <c r="F14" s="14">
        <f t="shared" si="1"/>
        <v>0</v>
      </c>
      <c r="H14" s="65"/>
    </row>
    <row r="15" spans="1:8" ht="64.5" hidden="1" customHeight="1">
      <c r="A15" s="7" t="s">
        <v>46</v>
      </c>
      <c r="B15" s="38" t="s">
        <v>5</v>
      </c>
      <c r="C15" s="19" t="s">
        <v>55</v>
      </c>
      <c r="D15" s="59">
        <f t="shared" ref="D15" si="2">SUM(D16:D19)</f>
        <v>0</v>
      </c>
      <c r="E15" s="59">
        <f t="shared" ref="E15" si="3">SUM(E16:E19)</f>
        <v>0</v>
      </c>
      <c r="F15" s="20">
        <f t="shared" si="1"/>
        <v>0</v>
      </c>
      <c r="H15" s="65"/>
    </row>
    <row r="16" spans="1:8" hidden="1">
      <c r="B16" s="37" t="s">
        <v>6</v>
      </c>
      <c r="C16" s="3"/>
      <c r="D16" s="60"/>
      <c r="E16" s="60"/>
      <c r="F16" s="14">
        <f t="shared" si="1"/>
        <v>0</v>
      </c>
      <c r="H16" s="65"/>
    </row>
    <row r="17" spans="1:8" hidden="1">
      <c r="B17" s="37" t="s">
        <v>7</v>
      </c>
      <c r="C17" s="3"/>
      <c r="D17" s="60"/>
      <c r="E17" s="60"/>
      <c r="F17" s="14">
        <f t="shared" si="1"/>
        <v>0</v>
      </c>
      <c r="H17" s="65"/>
    </row>
    <row r="18" spans="1:8" hidden="1">
      <c r="B18" s="37" t="s">
        <v>8</v>
      </c>
      <c r="C18" s="3"/>
      <c r="D18" s="60"/>
      <c r="E18" s="60"/>
      <c r="F18" s="14">
        <f t="shared" si="1"/>
        <v>0</v>
      </c>
      <c r="H18" s="65"/>
    </row>
    <row r="19" spans="1:8" hidden="1">
      <c r="B19" s="37" t="s">
        <v>49</v>
      </c>
      <c r="C19" s="3"/>
      <c r="D19" s="60"/>
      <c r="E19" s="60"/>
      <c r="F19" s="14">
        <f t="shared" si="1"/>
        <v>0</v>
      </c>
      <c r="H19" s="65"/>
    </row>
    <row r="20" spans="1:8" ht="66" hidden="1">
      <c r="A20" s="7" t="s">
        <v>46</v>
      </c>
      <c r="B20" s="38" t="s">
        <v>9</v>
      </c>
      <c r="C20" s="19" t="s">
        <v>56</v>
      </c>
      <c r="D20" s="59">
        <f t="shared" ref="D20" si="4">SUM(D21:D24)</f>
        <v>0</v>
      </c>
      <c r="E20" s="59">
        <f t="shared" ref="E20" si="5">SUM(E21:E24)</f>
        <v>0</v>
      </c>
      <c r="F20" s="20">
        <f t="shared" si="1"/>
        <v>0</v>
      </c>
      <c r="H20" s="65"/>
    </row>
    <row r="21" spans="1:8" hidden="1">
      <c r="B21" s="37" t="s">
        <v>10</v>
      </c>
      <c r="C21" s="3"/>
      <c r="D21" s="60"/>
      <c r="E21" s="60"/>
      <c r="F21" s="14">
        <f t="shared" si="1"/>
        <v>0</v>
      </c>
      <c r="H21" s="65"/>
    </row>
    <row r="22" spans="1:8" hidden="1">
      <c r="B22" s="37" t="s">
        <v>11</v>
      </c>
      <c r="C22" s="3"/>
      <c r="D22" s="60"/>
      <c r="E22" s="60"/>
      <c r="F22" s="14">
        <f t="shared" si="1"/>
        <v>0</v>
      </c>
      <c r="H22" s="65"/>
    </row>
    <row r="23" spans="1:8" hidden="1">
      <c r="B23" s="37" t="s">
        <v>12</v>
      </c>
      <c r="C23" s="3"/>
      <c r="D23" s="60"/>
      <c r="E23" s="60"/>
      <c r="F23" s="14">
        <f t="shared" si="1"/>
        <v>0</v>
      </c>
      <c r="H23" s="65"/>
    </row>
    <row r="24" spans="1:8" hidden="1">
      <c r="B24" s="37" t="s">
        <v>49</v>
      </c>
      <c r="C24" s="3"/>
      <c r="D24" s="60"/>
      <c r="E24" s="60"/>
      <c r="F24" s="14">
        <f t="shared" si="1"/>
        <v>0</v>
      </c>
      <c r="H24" s="65"/>
    </row>
    <row r="25" spans="1:8" ht="39.6" hidden="1">
      <c r="A25" s="7" t="s">
        <v>46</v>
      </c>
      <c r="B25" s="38" t="s">
        <v>13</v>
      </c>
      <c r="C25" s="19" t="s">
        <v>57</v>
      </c>
      <c r="D25" s="59">
        <f t="shared" ref="D25" si="6">SUM(D26:D29)</f>
        <v>0</v>
      </c>
      <c r="E25" s="59">
        <f t="shared" ref="E25" si="7">SUM(E26:E29)</f>
        <v>0</v>
      </c>
      <c r="F25" s="20">
        <f t="shared" si="1"/>
        <v>0</v>
      </c>
      <c r="H25" s="65"/>
    </row>
    <row r="26" spans="1:8" hidden="1">
      <c r="B26" s="37" t="s">
        <v>14</v>
      </c>
      <c r="C26" s="3"/>
      <c r="D26" s="60"/>
      <c r="E26" s="60"/>
      <c r="F26" s="14">
        <f t="shared" si="1"/>
        <v>0</v>
      </c>
      <c r="H26" s="65"/>
    </row>
    <row r="27" spans="1:8" hidden="1">
      <c r="B27" s="37" t="s">
        <v>15</v>
      </c>
      <c r="C27" s="3"/>
      <c r="D27" s="60"/>
      <c r="E27" s="60"/>
      <c r="F27" s="14">
        <f t="shared" si="1"/>
        <v>0</v>
      </c>
      <c r="H27" s="65"/>
    </row>
    <row r="28" spans="1:8" hidden="1">
      <c r="B28" s="37" t="s">
        <v>16</v>
      </c>
      <c r="C28" s="3"/>
      <c r="D28" s="60"/>
      <c r="E28" s="60"/>
      <c r="F28" s="14">
        <f t="shared" si="1"/>
        <v>0</v>
      </c>
      <c r="H28" s="65"/>
    </row>
    <row r="29" spans="1:8" hidden="1">
      <c r="B29" s="37" t="s">
        <v>49</v>
      </c>
      <c r="C29" s="3"/>
      <c r="D29" s="60"/>
      <c r="E29" s="60"/>
      <c r="F29" s="14">
        <f t="shared" si="1"/>
        <v>0</v>
      </c>
      <c r="H29" s="65"/>
    </row>
    <row r="30" spans="1:8" ht="78" hidden="1" customHeight="1">
      <c r="A30" s="7" t="s">
        <v>46</v>
      </c>
      <c r="B30" s="38" t="s">
        <v>17</v>
      </c>
      <c r="C30" s="19" t="s">
        <v>58</v>
      </c>
      <c r="D30" s="59">
        <f t="shared" ref="D30" si="8">SUM(D31:D34)</f>
        <v>0</v>
      </c>
      <c r="E30" s="59">
        <f t="shared" ref="E30" si="9">SUM(E31:E34)</f>
        <v>0</v>
      </c>
      <c r="F30" s="20">
        <f t="shared" si="1"/>
        <v>0</v>
      </c>
      <c r="H30" s="65"/>
    </row>
    <row r="31" spans="1:8" hidden="1">
      <c r="B31" s="37" t="s">
        <v>18</v>
      </c>
      <c r="C31" s="3"/>
      <c r="D31" s="60"/>
      <c r="E31" s="60"/>
      <c r="F31" s="14">
        <f t="shared" si="1"/>
        <v>0</v>
      </c>
      <c r="H31" s="65"/>
    </row>
    <row r="32" spans="1:8" hidden="1">
      <c r="B32" s="37" t="s">
        <v>19</v>
      </c>
      <c r="C32" s="3"/>
      <c r="D32" s="60"/>
      <c r="E32" s="60"/>
      <c r="F32" s="14">
        <f t="shared" si="1"/>
        <v>0</v>
      </c>
      <c r="H32" s="65"/>
    </row>
    <row r="33" spans="1:8" hidden="1">
      <c r="B33" s="37" t="s">
        <v>20</v>
      </c>
      <c r="C33" s="3"/>
      <c r="D33" s="60"/>
      <c r="E33" s="60"/>
      <c r="F33" s="14">
        <f t="shared" si="1"/>
        <v>0</v>
      </c>
      <c r="H33" s="65"/>
    </row>
    <row r="34" spans="1:8" hidden="1">
      <c r="B34" s="37" t="s">
        <v>49</v>
      </c>
      <c r="C34" s="3"/>
      <c r="D34" s="60"/>
      <c r="E34" s="60"/>
      <c r="F34" s="14">
        <f t="shared" si="1"/>
        <v>0</v>
      </c>
      <c r="H34" s="65"/>
    </row>
    <row r="35" spans="1:8" ht="66" hidden="1">
      <c r="A35" s="7" t="s">
        <v>46</v>
      </c>
      <c r="B35" s="38" t="s">
        <v>21</v>
      </c>
      <c r="C35" s="19" t="s">
        <v>59</v>
      </c>
      <c r="D35" s="59">
        <f t="shared" ref="D35" si="10">SUM(D36:D39)</f>
        <v>0</v>
      </c>
      <c r="E35" s="59">
        <f t="shared" ref="E35" si="11">SUM(E36:E39)</f>
        <v>0</v>
      </c>
      <c r="F35" s="20">
        <f t="shared" si="1"/>
        <v>0</v>
      </c>
      <c r="H35" s="65"/>
    </row>
    <row r="36" spans="1:8" hidden="1">
      <c r="B36" s="37" t="s">
        <v>22</v>
      </c>
      <c r="C36" s="3"/>
      <c r="D36" s="60"/>
      <c r="E36" s="60"/>
      <c r="F36" s="14">
        <f t="shared" si="1"/>
        <v>0</v>
      </c>
      <c r="H36" s="65"/>
    </row>
    <row r="37" spans="1:8" hidden="1">
      <c r="B37" s="37" t="s">
        <v>23</v>
      </c>
      <c r="C37" s="3"/>
      <c r="D37" s="60"/>
      <c r="E37" s="60"/>
      <c r="F37" s="14">
        <f t="shared" si="1"/>
        <v>0</v>
      </c>
      <c r="H37" s="65"/>
    </row>
    <row r="38" spans="1:8" hidden="1">
      <c r="B38" s="37" t="s">
        <v>24</v>
      </c>
      <c r="C38" s="3"/>
      <c r="D38" s="60"/>
      <c r="E38" s="60"/>
      <c r="F38" s="14">
        <f t="shared" si="1"/>
        <v>0</v>
      </c>
      <c r="H38" s="65"/>
    </row>
    <row r="39" spans="1:8" hidden="1">
      <c r="B39" s="37" t="s">
        <v>49</v>
      </c>
      <c r="C39" s="3"/>
      <c r="D39" s="60"/>
      <c r="E39" s="60"/>
      <c r="F39" s="14">
        <f t="shared" si="1"/>
        <v>0</v>
      </c>
      <c r="H39" s="65"/>
    </row>
    <row r="40" spans="1:8" ht="105.75" hidden="1" customHeight="1">
      <c r="A40" s="7" t="s">
        <v>46</v>
      </c>
      <c r="B40" s="38" t="s">
        <v>25</v>
      </c>
      <c r="C40" s="26" t="s">
        <v>60</v>
      </c>
      <c r="D40" s="59">
        <f t="shared" ref="D40" si="12">SUM(D41:D44)</f>
        <v>0</v>
      </c>
      <c r="E40" s="59">
        <f t="shared" ref="E40" si="13">SUM(E41:E44)</f>
        <v>0</v>
      </c>
      <c r="F40" s="20">
        <f t="shared" ref="F40:F72" si="14">IF(E40=0,0,E40/D40)</f>
        <v>0</v>
      </c>
      <c r="H40" s="65"/>
    </row>
    <row r="41" spans="1:8" hidden="1">
      <c r="B41" s="37" t="s">
        <v>26</v>
      </c>
      <c r="C41" s="3"/>
      <c r="D41" s="60"/>
      <c r="E41" s="60"/>
      <c r="F41" s="14">
        <f t="shared" si="14"/>
        <v>0</v>
      </c>
      <c r="H41" s="65"/>
    </row>
    <row r="42" spans="1:8" hidden="1">
      <c r="B42" s="37" t="s">
        <v>27</v>
      </c>
      <c r="C42" s="3"/>
      <c r="D42" s="60"/>
      <c r="E42" s="60"/>
      <c r="F42" s="14">
        <f t="shared" si="14"/>
        <v>0</v>
      </c>
      <c r="H42" s="65"/>
    </row>
    <row r="43" spans="1:8" hidden="1">
      <c r="B43" s="37" t="s">
        <v>28</v>
      </c>
      <c r="C43" s="3"/>
      <c r="D43" s="60"/>
      <c r="E43" s="60"/>
      <c r="F43" s="14">
        <f t="shared" si="14"/>
        <v>0</v>
      </c>
      <c r="H43" s="65"/>
    </row>
    <row r="44" spans="1:8" hidden="1">
      <c r="B44" s="37" t="s">
        <v>49</v>
      </c>
      <c r="C44" s="3"/>
      <c r="D44" s="60"/>
      <c r="E44" s="60"/>
      <c r="F44" s="14">
        <f t="shared" si="14"/>
        <v>0</v>
      </c>
      <c r="H44" s="65"/>
    </row>
    <row r="45" spans="1:8" ht="54.75" hidden="1" customHeight="1">
      <c r="A45" s="7" t="s">
        <v>46</v>
      </c>
      <c r="B45" s="38" t="s">
        <v>29</v>
      </c>
      <c r="C45" s="26" t="s">
        <v>61</v>
      </c>
      <c r="D45" s="59">
        <f t="shared" ref="D45:E45" si="15">SUM(D46:D49)</f>
        <v>0</v>
      </c>
      <c r="E45" s="59">
        <f t="shared" si="15"/>
        <v>0</v>
      </c>
      <c r="F45" s="20">
        <f t="shared" si="14"/>
        <v>0</v>
      </c>
      <c r="H45" s="65"/>
    </row>
    <row r="46" spans="1:8" hidden="1">
      <c r="B46" s="37" t="s">
        <v>30</v>
      </c>
      <c r="C46" s="3"/>
      <c r="D46" s="60"/>
      <c r="E46" s="60"/>
      <c r="F46" s="14">
        <f t="shared" si="14"/>
        <v>0</v>
      </c>
      <c r="H46" s="65"/>
    </row>
    <row r="47" spans="1:8" hidden="1">
      <c r="B47" s="37" t="s">
        <v>31</v>
      </c>
      <c r="C47" s="3"/>
      <c r="D47" s="60"/>
      <c r="E47" s="60"/>
      <c r="F47" s="14">
        <f t="shared" si="14"/>
        <v>0</v>
      </c>
      <c r="H47" s="65"/>
    </row>
    <row r="48" spans="1:8" hidden="1">
      <c r="B48" s="37" t="s">
        <v>32</v>
      </c>
      <c r="C48" s="3"/>
      <c r="D48" s="60"/>
      <c r="E48" s="60"/>
      <c r="F48" s="14">
        <f t="shared" si="14"/>
        <v>0</v>
      </c>
      <c r="H48" s="65"/>
    </row>
    <row r="49" spans="1:10" hidden="1">
      <c r="B49" s="37" t="s">
        <v>49</v>
      </c>
      <c r="C49" s="3"/>
      <c r="D49" s="60"/>
      <c r="E49" s="60"/>
      <c r="F49" s="14">
        <f t="shared" si="14"/>
        <v>0</v>
      </c>
      <c r="H49" s="65"/>
    </row>
    <row r="50" spans="1:10" ht="52.8" hidden="1">
      <c r="A50" s="7" t="s">
        <v>47</v>
      </c>
      <c r="B50" s="39" t="s">
        <v>33</v>
      </c>
      <c r="C50" s="15" t="s">
        <v>62</v>
      </c>
      <c r="D50" s="61">
        <f t="shared" ref="D50" si="16">SUM(D51:D54)</f>
        <v>0</v>
      </c>
      <c r="E50" s="61">
        <f t="shared" ref="E50" si="17">SUM(E51:E54)</f>
        <v>0</v>
      </c>
      <c r="F50" s="17">
        <f t="shared" si="14"/>
        <v>0</v>
      </c>
      <c r="H50" s="65"/>
    </row>
    <row r="51" spans="1:10" hidden="1">
      <c r="B51" s="37" t="s">
        <v>34</v>
      </c>
      <c r="C51" s="3"/>
      <c r="D51" s="60"/>
      <c r="E51" s="60"/>
      <c r="F51" s="14">
        <f t="shared" si="14"/>
        <v>0</v>
      </c>
      <c r="H51" s="65"/>
    </row>
    <row r="52" spans="1:10" hidden="1">
      <c r="B52" s="37" t="s">
        <v>35</v>
      </c>
      <c r="C52" s="3"/>
      <c r="D52" s="60"/>
      <c r="E52" s="60"/>
      <c r="F52" s="14">
        <f t="shared" si="14"/>
        <v>0</v>
      </c>
      <c r="H52" s="65"/>
    </row>
    <row r="53" spans="1:10" hidden="1">
      <c r="B53" s="37" t="s">
        <v>36</v>
      </c>
      <c r="C53" s="3"/>
      <c r="D53" s="60"/>
      <c r="E53" s="60"/>
      <c r="F53" s="14">
        <f t="shared" si="14"/>
        <v>0</v>
      </c>
      <c r="H53" s="65"/>
    </row>
    <row r="54" spans="1:10" hidden="1">
      <c r="B54" s="37" t="s">
        <v>49</v>
      </c>
      <c r="C54" s="3"/>
      <c r="D54" s="60"/>
      <c r="E54" s="60"/>
      <c r="F54" s="14">
        <f t="shared" si="14"/>
        <v>0</v>
      </c>
      <c r="H54" s="65"/>
    </row>
    <row r="55" spans="1:10" ht="39.6" hidden="1">
      <c r="A55" s="7" t="s">
        <v>47</v>
      </c>
      <c r="B55" s="39" t="s">
        <v>38</v>
      </c>
      <c r="C55" s="18" t="s">
        <v>63</v>
      </c>
      <c r="D55" s="61">
        <f t="shared" ref="D55" si="18">SUM(D56:D59)</f>
        <v>0</v>
      </c>
      <c r="E55" s="61">
        <f t="shared" ref="E55" si="19">SUM(E56:E59)</f>
        <v>0</v>
      </c>
      <c r="F55" s="17">
        <f t="shared" si="14"/>
        <v>0</v>
      </c>
      <c r="H55" s="65"/>
    </row>
    <row r="56" spans="1:10" hidden="1">
      <c r="B56" s="37" t="s">
        <v>40</v>
      </c>
      <c r="C56" s="3"/>
      <c r="D56" s="60"/>
      <c r="E56" s="60"/>
      <c r="F56" s="14">
        <f t="shared" si="14"/>
        <v>0</v>
      </c>
      <c r="H56" s="65"/>
    </row>
    <row r="57" spans="1:10" hidden="1">
      <c r="B57" s="37" t="s">
        <v>41</v>
      </c>
      <c r="C57" s="3"/>
      <c r="D57" s="60"/>
      <c r="E57" s="60"/>
      <c r="F57" s="14">
        <f t="shared" si="14"/>
        <v>0</v>
      </c>
      <c r="H57" s="65"/>
    </row>
    <row r="58" spans="1:10" hidden="1">
      <c r="B58" s="37" t="s">
        <v>42</v>
      </c>
      <c r="C58" s="3"/>
      <c r="D58" s="60"/>
      <c r="E58" s="60"/>
      <c r="F58" s="14">
        <f t="shared" si="14"/>
        <v>0</v>
      </c>
      <c r="H58" s="65"/>
    </row>
    <row r="59" spans="1:10" hidden="1">
      <c r="B59" s="37" t="s">
        <v>49</v>
      </c>
      <c r="C59" s="3"/>
      <c r="D59" s="60"/>
      <c r="E59" s="60"/>
      <c r="F59" s="14">
        <f t="shared" si="14"/>
        <v>0</v>
      </c>
      <c r="H59" s="65"/>
    </row>
    <row r="60" spans="1:10" s="51" customFormat="1" ht="40.200000000000003" customHeight="1">
      <c r="B60" s="52"/>
      <c r="C60" s="73" t="s">
        <v>88</v>
      </c>
      <c r="D60" s="74">
        <f>D61</f>
        <v>5148.2560000000003</v>
      </c>
      <c r="E60" s="74">
        <f t="shared" ref="E60:F60" si="20">E61</f>
        <v>5038.5230000000001</v>
      </c>
      <c r="F60" s="78">
        <f t="shared" si="20"/>
        <v>0.97868540336766463</v>
      </c>
      <c r="H60" s="66"/>
      <c r="I60" s="54"/>
      <c r="J60" s="54"/>
    </row>
    <row r="61" spans="1:10" s="51" customFormat="1" ht="57.6" customHeight="1">
      <c r="B61" s="52"/>
      <c r="C61" s="43" t="s">
        <v>84</v>
      </c>
      <c r="D61" s="62">
        <v>5148.2560000000003</v>
      </c>
      <c r="E61" s="62">
        <v>5038.5230000000001</v>
      </c>
      <c r="F61" s="40">
        <f t="shared" si="14"/>
        <v>0.97868540336766463</v>
      </c>
      <c r="H61" s="66"/>
      <c r="I61" s="54"/>
      <c r="J61" s="54"/>
    </row>
    <row r="62" spans="1:10" s="51" customFormat="1" ht="40.200000000000003" customHeight="1">
      <c r="B62" s="52"/>
      <c r="C62" s="73" t="s">
        <v>89</v>
      </c>
      <c r="D62" s="75">
        <f>D63+D64+D65+D66+D67+D68+D69+D70+D71+D72+D73+D74++D75+D76</f>
        <v>9497.7440000000006</v>
      </c>
      <c r="E62" s="75">
        <f t="shared" ref="E62:F62" si="21">E63+E64+E65+E66+E67+E68+E69+E70+E71+E72+E73+E74++E75+E76</f>
        <v>6983.4176399999997</v>
      </c>
      <c r="F62" s="77">
        <f>E62/D62</f>
        <v>0.73527120124526402</v>
      </c>
      <c r="H62" s="66"/>
      <c r="I62" s="54"/>
      <c r="J62" s="54"/>
    </row>
    <row r="63" spans="1:10" ht="42.6" customHeight="1">
      <c r="B63" s="56"/>
      <c r="C63" s="43" t="s">
        <v>66</v>
      </c>
      <c r="D63" s="63">
        <v>500</v>
      </c>
      <c r="E63" s="64">
        <v>495.11699999999996</v>
      </c>
      <c r="F63" s="40">
        <f t="shared" si="14"/>
        <v>0.99023399999999995</v>
      </c>
      <c r="G63" s="49"/>
      <c r="H63" s="66"/>
      <c r="I63" s="50"/>
    </row>
    <row r="64" spans="1:10" ht="30.6" customHeight="1">
      <c r="B64" s="56"/>
      <c r="C64" s="43" t="s">
        <v>67</v>
      </c>
      <c r="D64" s="63">
        <v>150</v>
      </c>
      <c r="E64" s="64">
        <v>150</v>
      </c>
      <c r="F64" s="40">
        <f t="shared" si="14"/>
        <v>1</v>
      </c>
      <c r="H64" s="66"/>
    </row>
    <row r="65" spans="1:9" ht="29.4" customHeight="1">
      <c r="B65" s="57"/>
      <c r="C65" s="43" t="s">
        <v>68</v>
      </c>
      <c r="D65" s="63">
        <v>250</v>
      </c>
      <c r="E65" s="64">
        <v>250</v>
      </c>
      <c r="F65" s="40">
        <f t="shared" si="14"/>
        <v>1</v>
      </c>
      <c r="H65" s="66"/>
    </row>
    <row r="66" spans="1:9" ht="54.6" customHeight="1">
      <c r="B66" s="57"/>
      <c r="C66" s="43" t="s">
        <v>69</v>
      </c>
      <c r="D66" s="63">
        <v>1000</v>
      </c>
      <c r="E66" s="64">
        <v>995.65</v>
      </c>
      <c r="F66" s="40">
        <f t="shared" si="14"/>
        <v>0.99564999999999992</v>
      </c>
      <c r="H66" s="66"/>
      <c r="I66" s="55">
        <f>35000+36000+39800+35123.5+378100+412626.5+59000</f>
        <v>995650</v>
      </c>
    </row>
    <row r="67" spans="1:9" ht="70.8" customHeight="1">
      <c r="B67" s="57"/>
      <c r="C67" s="44" t="s">
        <v>75</v>
      </c>
      <c r="D67" s="63">
        <v>100</v>
      </c>
      <c r="E67" s="64">
        <v>99.92</v>
      </c>
      <c r="F67" s="41">
        <f t="shared" si="14"/>
        <v>0.99919999999999998</v>
      </c>
      <c r="H67" s="66"/>
    </row>
    <row r="68" spans="1:9" ht="42.6" customHeight="1">
      <c r="B68" s="57"/>
      <c r="C68" s="43" t="s">
        <v>85</v>
      </c>
      <c r="D68" s="63">
        <v>571</v>
      </c>
      <c r="E68" s="64">
        <v>571</v>
      </c>
      <c r="F68" s="41">
        <f t="shared" si="14"/>
        <v>1</v>
      </c>
      <c r="H68" s="66"/>
    </row>
    <row r="69" spans="1:9">
      <c r="B69" s="57"/>
      <c r="C69" s="43" t="s">
        <v>70</v>
      </c>
      <c r="D69" s="63">
        <v>40</v>
      </c>
      <c r="E69" s="64">
        <v>40</v>
      </c>
      <c r="F69" s="41">
        <f t="shared" si="14"/>
        <v>1</v>
      </c>
      <c r="H69" s="66"/>
    </row>
    <row r="70" spans="1:9" ht="66">
      <c r="B70" s="37"/>
      <c r="C70" s="43" t="s">
        <v>76</v>
      </c>
      <c r="D70" s="63">
        <v>2000</v>
      </c>
      <c r="E70" s="64">
        <v>1996.73064</v>
      </c>
      <c r="F70" s="41">
        <f t="shared" si="14"/>
        <v>0.99836532</v>
      </c>
      <c r="H70" s="67"/>
    </row>
    <row r="71" spans="1:9" ht="39.6">
      <c r="B71" s="37"/>
      <c r="C71" s="43" t="s">
        <v>77</v>
      </c>
      <c r="D71" s="63">
        <v>150</v>
      </c>
      <c r="E71" s="64">
        <v>150</v>
      </c>
      <c r="F71" s="41">
        <f t="shared" si="14"/>
        <v>1</v>
      </c>
      <c r="H71" s="66"/>
    </row>
    <row r="72" spans="1:9" ht="54.6" customHeight="1">
      <c r="B72" s="37"/>
      <c r="C72" s="43" t="s">
        <v>71</v>
      </c>
      <c r="D72" s="63">
        <v>2500</v>
      </c>
      <c r="E72" s="64">
        <v>0</v>
      </c>
      <c r="F72" s="41">
        <f t="shared" si="14"/>
        <v>0</v>
      </c>
      <c r="H72" s="66"/>
    </row>
    <row r="73" spans="1:9" ht="41.4" customHeight="1">
      <c r="B73" s="37"/>
      <c r="C73" s="43" t="s">
        <v>78</v>
      </c>
      <c r="D73" s="63">
        <v>10</v>
      </c>
      <c r="E73" s="64">
        <v>10</v>
      </c>
      <c r="F73" s="41">
        <f t="shared" ref="F73:F104" si="22">IF(E73=0,0,E73/D73)</f>
        <v>1</v>
      </c>
      <c r="H73" s="66"/>
    </row>
    <row r="74" spans="1:9" ht="52.8">
      <c r="B74" s="37"/>
      <c r="C74" s="45" t="s">
        <v>79</v>
      </c>
      <c r="D74" s="63">
        <v>1000</v>
      </c>
      <c r="E74" s="64">
        <v>1000</v>
      </c>
      <c r="F74" s="41">
        <f t="shared" si="22"/>
        <v>1</v>
      </c>
      <c r="H74" s="66"/>
    </row>
    <row r="75" spans="1:9" ht="57" customHeight="1">
      <c r="B75" s="37"/>
      <c r="C75" s="45" t="s">
        <v>72</v>
      </c>
      <c r="D75" s="63">
        <v>50</v>
      </c>
      <c r="E75" s="64">
        <v>49</v>
      </c>
      <c r="F75" s="41">
        <f t="shared" si="22"/>
        <v>0.98</v>
      </c>
      <c r="H75" s="66"/>
    </row>
    <row r="76" spans="1:9" ht="26.4">
      <c r="B76" s="37"/>
      <c r="C76" s="45" t="s">
        <v>80</v>
      </c>
      <c r="D76" s="63">
        <v>1176.7439999999999</v>
      </c>
      <c r="E76" s="64">
        <v>1176</v>
      </c>
      <c r="F76" s="42">
        <f t="shared" si="22"/>
        <v>0.99936774693561226</v>
      </c>
      <c r="H76" s="66"/>
    </row>
    <row r="77" spans="1:9" ht="66" hidden="1">
      <c r="A77" s="7" t="s">
        <v>47</v>
      </c>
      <c r="B77" s="29" t="s">
        <v>39</v>
      </c>
      <c r="C77" s="27" t="s">
        <v>64</v>
      </c>
      <c r="D77" s="28">
        <f t="shared" ref="D77:E77" si="23">SUM(D78:D81)</f>
        <v>0</v>
      </c>
      <c r="E77" s="28">
        <f t="shared" si="23"/>
        <v>0</v>
      </c>
      <c r="F77" s="30">
        <f t="shared" si="22"/>
        <v>0</v>
      </c>
      <c r="H77" s="65" t="e">
        <f>D77-#REF!</f>
        <v>#REF!</v>
      </c>
    </row>
    <row r="78" spans="1:9" hidden="1">
      <c r="B78" s="21" t="s">
        <v>43</v>
      </c>
      <c r="C78" s="3"/>
      <c r="D78" s="9"/>
      <c r="E78" s="9"/>
      <c r="F78" s="14">
        <f t="shared" si="22"/>
        <v>0</v>
      </c>
      <c r="H78" s="65" t="e">
        <f>D78-#REF!</f>
        <v>#REF!</v>
      </c>
    </row>
    <row r="79" spans="1:9" hidden="1">
      <c r="B79" s="21" t="s">
        <v>44</v>
      </c>
      <c r="C79" s="3"/>
      <c r="D79" s="9"/>
      <c r="E79" s="9"/>
      <c r="F79" s="14">
        <f t="shared" si="22"/>
        <v>0</v>
      </c>
      <c r="H79" s="65" t="e">
        <f>D79-#REF!</f>
        <v>#REF!</v>
      </c>
    </row>
    <row r="80" spans="1:9" hidden="1">
      <c r="B80" s="21" t="s">
        <v>45</v>
      </c>
      <c r="C80" s="3"/>
      <c r="D80" s="9"/>
      <c r="E80" s="9"/>
      <c r="F80" s="14">
        <f t="shared" si="22"/>
        <v>0</v>
      </c>
      <c r="H80" s="65" t="e">
        <f>D80-#REF!</f>
        <v>#REF!</v>
      </c>
    </row>
    <row r="81" spans="1:8" hidden="1">
      <c r="B81" s="21" t="s">
        <v>49</v>
      </c>
      <c r="C81" s="3"/>
      <c r="D81" s="9"/>
      <c r="E81" s="9"/>
      <c r="F81" s="14">
        <f t="shared" si="22"/>
        <v>0</v>
      </c>
      <c r="H81" s="65" t="e">
        <f>D81-#REF!</f>
        <v>#REF!</v>
      </c>
    </row>
    <row r="82" spans="1:8" ht="41.25" hidden="1" customHeight="1">
      <c r="A82" s="7" t="s">
        <v>47</v>
      </c>
      <c r="B82" s="22" t="s">
        <v>50</v>
      </c>
      <c r="C82" s="15" t="s">
        <v>65</v>
      </c>
      <c r="D82" s="16">
        <f>SUM(D83:D85)</f>
        <v>0</v>
      </c>
      <c r="E82" s="16">
        <f>SUM(E83:E85)</f>
        <v>0</v>
      </c>
      <c r="F82" s="17">
        <f t="shared" si="22"/>
        <v>0</v>
      </c>
      <c r="H82" s="65" t="e">
        <f>D82-#REF!</f>
        <v>#REF!</v>
      </c>
    </row>
    <row r="83" spans="1:8" hidden="1">
      <c r="B83" s="21" t="s">
        <v>51</v>
      </c>
      <c r="C83" s="3"/>
      <c r="D83" s="9"/>
      <c r="E83" s="9"/>
      <c r="F83" s="14">
        <f t="shared" si="22"/>
        <v>0</v>
      </c>
      <c r="H83" s="65" t="e">
        <f>D83-#REF!</f>
        <v>#REF!</v>
      </c>
    </row>
    <row r="84" spans="1:8" hidden="1">
      <c r="B84" s="21" t="s">
        <v>52</v>
      </c>
      <c r="C84" s="3"/>
      <c r="D84" s="9"/>
      <c r="E84" s="9"/>
      <c r="F84" s="14">
        <f t="shared" si="22"/>
        <v>0</v>
      </c>
      <c r="H84" s="65" t="e">
        <f>D84-#REF!</f>
        <v>#REF!</v>
      </c>
    </row>
    <row r="85" spans="1:8" hidden="1">
      <c r="B85" s="21" t="s">
        <v>53</v>
      </c>
      <c r="C85" s="24"/>
      <c r="D85" s="25"/>
      <c r="E85" s="25"/>
      <c r="F85" s="14">
        <f t="shared" si="22"/>
        <v>0</v>
      </c>
      <c r="H85" s="65" t="e">
        <f>D85-#REF!</f>
        <v>#REF!</v>
      </c>
    </row>
    <row r="86" spans="1:8" ht="26.4" customHeight="1">
      <c r="B86" s="46"/>
      <c r="C86" s="53"/>
      <c r="D86" s="47"/>
      <c r="E86" s="47"/>
      <c r="F86" s="48"/>
      <c r="H86" s="65"/>
    </row>
    <row r="87" spans="1:8" s="11" customFormat="1" hidden="1">
      <c r="B87" s="6"/>
      <c r="C87" s="1" t="s">
        <v>81</v>
      </c>
      <c r="H87" s="50"/>
    </row>
    <row r="88" spans="1:8">
      <c r="B88" s="4"/>
      <c r="C88" s="2"/>
      <c r="D88" s="10"/>
      <c r="E88" s="10"/>
      <c r="F88" s="10"/>
      <c r="H88" s="50"/>
    </row>
    <row r="90" spans="1:8">
      <c r="B90" s="4"/>
      <c r="C90" s="12"/>
      <c r="D90" s="10"/>
      <c r="E90" s="10"/>
      <c r="F90" s="10"/>
    </row>
    <row r="91" spans="1:8">
      <c r="B91" s="4"/>
      <c r="C91" s="8"/>
      <c r="D91" s="10"/>
      <c r="E91" s="10"/>
      <c r="F91" s="10"/>
    </row>
    <row r="92" spans="1:8">
      <c r="B92" s="4"/>
      <c r="C92" s="8"/>
      <c r="D92" s="10"/>
      <c r="E92" s="10"/>
      <c r="F92" s="10"/>
    </row>
    <row r="94" spans="1:8">
      <c r="B94" s="4"/>
      <c r="C94" s="8"/>
      <c r="D94" s="10"/>
      <c r="E94" s="10"/>
      <c r="F94" s="10"/>
    </row>
    <row r="95" spans="1:8">
      <c r="B95" s="4"/>
      <c r="D95" s="10"/>
      <c r="E95" s="10"/>
      <c r="F95" s="10"/>
    </row>
    <row r="96" spans="1:8">
      <c r="B96" s="4"/>
      <c r="C96" s="8"/>
      <c r="D96" s="10"/>
      <c r="E96" s="10"/>
      <c r="F96" s="10"/>
    </row>
    <row r="97" spans="2:6">
      <c r="B97" s="4"/>
      <c r="C97" s="8"/>
      <c r="D97" s="10"/>
      <c r="E97" s="10"/>
      <c r="F97" s="10"/>
    </row>
    <row r="98" spans="2:6">
      <c r="B98" s="4"/>
      <c r="C98" s="8"/>
      <c r="D98" s="10"/>
      <c r="E98" s="10"/>
      <c r="F98" s="10"/>
    </row>
    <row r="99" spans="2:6">
      <c r="B99" s="4"/>
      <c r="C99" s="8"/>
      <c r="D99" s="10"/>
      <c r="E99" s="10"/>
      <c r="F99" s="10"/>
    </row>
    <row r="100" spans="2:6">
      <c r="B100" s="4"/>
      <c r="C100" s="8"/>
      <c r="D100" s="10"/>
      <c r="E100" s="10"/>
      <c r="F100" s="10"/>
    </row>
    <row r="101" spans="2:6">
      <c r="B101" s="4"/>
      <c r="C101" s="8"/>
      <c r="D101" s="10"/>
      <c r="E101" s="10"/>
      <c r="F101" s="10"/>
    </row>
    <row r="102" spans="2:6">
      <c r="B102" s="4"/>
      <c r="C102" s="8"/>
      <c r="D102" s="10"/>
      <c r="E102" s="10"/>
      <c r="F102" s="10"/>
    </row>
    <row r="103" spans="2:6">
      <c r="B103" s="4"/>
      <c r="C103" s="8"/>
      <c r="D103" s="10"/>
      <c r="E103" s="10"/>
      <c r="F103" s="10"/>
    </row>
    <row r="104" spans="2:6">
      <c r="B104" s="4"/>
      <c r="C104" s="8"/>
      <c r="D104" s="10"/>
      <c r="E104" s="10"/>
      <c r="F104" s="10"/>
    </row>
    <row r="105" spans="2:6">
      <c r="B105" s="4"/>
      <c r="C105" s="8"/>
      <c r="D105" s="10"/>
      <c r="E105" s="10"/>
      <c r="F105" s="10"/>
    </row>
    <row r="106" spans="2:6">
      <c r="B106" s="4"/>
      <c r="C106" s="8"/>
      <c r="D106" s="10"/>
      <c r="E106" s="10"/>
      <c r="F106" s="10"/>
    </row>
    <row r="107" spans="2:6">
      <c r="B107" s="4"/>
      <c r="C107" s="8"/>
      <c r="D107" s="10"/>
      <c r="E107" s="10"/>
      <c r="F107" s="10"/>
    </row>
    <row r="108" spans="2:6">
      <c r="B108" s="4"/>
      <c r="C108" s="8"/>
      <c r="D108" s="10"/>
      <c r="E108" s="10"/>
      <c r="F108" s="10"/>
    </row>
    <row r="109" spans="2:6">
      <c r="B109" s="4"/>
      <c r="C109" s="8"/>
      <c r="D109" s="10"/>
      <c r="E109" s="10"/>
      <c r="F109" s="10"/>
    </row>
    <row r="110" spans="2:6">
      <c r="B110" s="4"/>
      <c r="C110" s="8"/>
      <c r="D110" s="10"/>
      <c r="E110" s="10"/>
      <c r="F110" s="10"/>
    </row>
    <row r="111" spans="2:6">
      <c r="B111" s="4"/>
      <c r="C111" s="8"/>
      <c r="D111" s="10"/>
      <c r="E111" s="10"/>
      <c r="F111" s="10"/>
    </row>
    <row r="112" spans="2:6">
      <c r="B112" s="4"/>
      <c r="C112" s="8"/>
      <c r="D112" s="10"/>
      <c r="E112" s="10"/>
      <c r="F112" s="10"/>
    </row>
    <row r="113" spans="2:6">
      <c r="B113" s="4"/>
      <c r="C113" s="8"/>
      <c r="D113" s="10"/>
      <c r="E113" s="10"/>
      <c r="F113" s="10"/>
    </row>
    <row r="114" spans="2:6">
      <c r="B114" s="4"/>
      <c r="C114" s="8"/>
      <c r="D114" s="8"/>
      <c r="E114" s="8"/>
      <c r="F114" s="8"/>
    </row>
    <row r="115" spans="2:6">
      <c r="B115" s="4"/>
      <c r="C115" s="8"/>
      <c r="D115" s="8"/>
      <c r="E115" s="8"/>
      <c r="F115" s="8"/>
    </row>
    <row r="116" spans="2:6">
      <c r="B116" s="4"/>
      <c r="C116" s="8"/>
      <c r="D116" s="8"/>
      <c r="E116" s="8"/>
      <c r="F116" s="8"/>
    </row>
    <row r="117" spans="2:6">
      <c r="B117" s="4"/>
      <c r="C117" s="8"/>
      <c r="D117" s="8"/>
      <c r="E117" s="8"/>
      <c r="F117" s="8"/>
    </row>
    <row r="118" spans="2:6">
      <c r="B118" s="4"/>
      <c r="C118" s="8"/>
      <c r="D118" s="8"/>
      <c r="E118" s="8"/>
      <c r="F118" s="8"/>
    </row>
    <row r="119" spans="2:6">
      <c r="B119" s="4"/>
      <c r="C119" s="8"/>
      <c r="D119" s="8"/>
      <c r="E119" s="8"/>
      <c r="F119" s="8"/>
    </row>
    <row r="120" spans="2:6">
      <c r="B120" s="4"/>
      <c r="C120" s="8"/>
      <c r="D120" s="8"/>
      <c r="E120" s="8"/>
      <c r="F120" s="8"/>
    </row>
    <row r="121" spans="2:6">
      <c r="B121" s="4"/>
      <c r="C121" s="8"/>
      <c r="D121" s="8"/>
      <c r="E121" s="8"/>
      <c r="F121" s="8"/>
    </row>
    <row r="122" spans="2:6">
      <c r="B122" s="4"/>
      <c r="C122" s="8"/>
      <c r="D122" s="8"/>
      <c r="E122" s="8"/>
      <c r="F122" s="8"/>
    </row>
    <row r="123" spans="2:6">
      <c r="B123" s="4"/>
      <c r="C123" s="8"/>
      <c r="D123" s="8"/>
      <c r="E123" s="8"/>
      <c r="F123" s="8"/>
    </row>
    <row r="124" spans="2:6">
      <c r="B124" s="4"/>
      <c r="C124" s="8"/>
      <c r="D124" s="8"/>
      <c r="E124" s="8"/>
      <c r="F124" s="8"/>
    </row>
    <row r="125" spans="2:6">
      <c r="B125" s="4"/>
      <c r="C125" s="8"/>
      <c r="D125" s="8"/>
      <c r="E125" s="8"/>
      <c r="F125" s="8"/>
    </row>
    <row r="126" spans="2:6">
      <c r="B126" s="4"/>
      <c r="C126" s="8"/>
      <c r="D126" s="8"/>
      <c r="E126" s="8"/>
      <c r="F126" s="8"/>
    </row>
    <row r="127" spans="2:6">
      <c r="B127" s="4"/>
      <c r="C127" s="8"/>
      <c r="D127" s="8"/>
      <c r="E127" s="8"/>
      <c r="F127" s="8"/>
    </row>
    <row r="128" spans="2:6">
      <c r="B128" s="4"/>
      <c r="C128" s="8"/>
      <c r="D128" s="8"/>
      <c r="E128" s="8"/>
      <c r="F128" s="8"/>
    </row>
    <row r="129" spans="2:6">
      <c r="B129" s="4"/>
      <c r="C129" s="8"/>
      <c r="D129" s="8"/>
      <c r="E129" s="8"/>
      <c r="F129" s="8"/>
    </row>
    <row r="130" spans="2:6">
      <c r="B130" s="4"/>
      <c r="C130" s="8"/>
      <c r="D130" s="8"/>
      <c r="E130" s="8"/>
      <c r="F130" s="8"/>
    </row>
  </sheetData>
  <autoFilter ref="B8:F8"/>
  <mergeCells count="5">
    <mergeCell ref="B2:F2"/>
    <mergeCell ref="B4:F4"/>
    <mergeCell ref="B5:F5"/>
    <mergeCell ref="B6:F6"/>
    <mergeCell ref="B1:F1"/>
  </mergeCells>
  <phoneticPr fontId="0" type="noConversion"/>
  <pageMargins left="0" right="0" top="0.39370078740157483" bottom="0" header="0" footer="0"/>
  <pageSetup paperSize="9" scale="84" fitToHeight="2" orientation="portrait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2021-02-08T12:34:49Z</cp:lastPrinted>
  <dcterms:created xsi:type="dcterms:W3CDTF">2004-05-07T05:45:06Z</dcterms:created>
  <dcterms:modified xsi:type="dcterms:W3CDTF">2021-04-14T11:16:45Z</dcterms:modified>
</cp:coreProperties>
</file>